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finpro-my.sharepoint.com/personal/susanna_nummi_businessfinland_fi/Documents/Dokumentit nettisivuilla/Lomakkeet/"/>
    </mc:Choice>
  </mc:AlternateContent>
  <xr:revisionPtr revIDLastSave="0" documentId="8_{241F954D-958E-4010-8D67-F7B693879FAB}" xr6:coauthVersionLast="47" xr6:coauthVersionMax="47" xr10:uidLastSave="{00000000-0000-0000-0000-000000000000}"/>
  <bookViews>
    <workbookView xWindow="1065" yWindow="1005" windowWidth="25920" windowHeight="15195" xr2:uid="{00000000-000D-0000-FFFF-FFFF00000000}"/>
  </bookViews>
  <sheets>
    <sheet name="Onnistuminen" sheetId="2" r:id="rId1"/>
    <sheet name="Success" sheetId="3" r:id="rId2"/>
    <sheet name="vanhaSheet1" sheetId="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3" l="1"/>
  <c r="E27" i="3" s="1"/>
  <c r="J42" i="3"/>
  <c r="H42" i="3"/>
  <c r="J39" i="3"/>
  <c r="H39" i="3"/>
  <c r="J36" i="3"/>
  <c r="H36" i="3"/>
  <c r="E36" i="3"/>
  <c r="J33" i="3"/>
  <c r="H33" i="3"/>
  <c r="J30" i="3"/>
  <c r="H30" i="3"/>
  <c r="J27" i="3"/>
  <c r="H27" i="3"/>
  <c r="J24" i="3"/>
  <c r="H24" i="3"/>
  <c r="H21" i="3"/>
  <c r="J21" i="3" s="1"/>
  <c r="E21" i="3"/>
  <c r="H18" i="3"/>
  <c r="J18" i="3" s="1"/>
  <c r="H15" i="3"/>
  <c r="J15" i="3" s="1"/>
  <c r="H12" i="3"/>
  <c r="J12" i="3" s="1"/>
  <c r="E12" i="3"/>
  <c r="J39" i="2"/>
  <c r="H39" i="2"/>
  <c r="J36" i="2"/>
  <c r="H36" i="2"/>
  <c r="J33" i="2"/>
  <c r="H33" i="2"/>
  <c r="J30" i="2"/>
  <c r="H30" i="2"/>
  <c r="J27" i="2"/>
  <c r="H27" i="2"/>
  <c r="D22" i="1"/>
  <c r="E7" i="1" s="1"/>
  <c r="H19" i="1"/>
  <c r="J19" i="1" s="1"/>
  <c r="E19" i="1"/>
  <c r="J16" i="1"/>
  <c r="H16" i="1"/>
  <c r="E16" i="1"/>
  <c r="H13" i="1"/>
  <c r="J13" i="1" s="1"/>
  <c r="E13" i="1"/>
  <c r="H10" i="1"/>
  <c r="J10" i="1" s="1"/>
  <c r="E10" i="1"/>
  <c r="H7" i="1"/>
  <c r="J7" i="1" s="1"/>
  <c r="D45" i="2"/>
  <c r="E18" i="2" s="1"/>
  <c r="J42" i="2"/>
  <c r="H42" i="2"/>
  <c r="J24" i="2"/>
  <c r="H24" i="2"/>
  <c r="H21" i="2"/>
  <c r="J21" i="2" s="1"/>
  <c r="H18" i="2"/>
  <c r="J18" i="2" s="1"/>
  <c r="H15" i="2"/>
  <c r="J15" i="2" s="1"/>
  <c r="H12" i="2"/>
  <c r="J12" i="2" s="1"/>
  <c r="E24" i="3" l="1"/>
  <c r="E33" i="3"/>
  <c r="E18" i="3"/>
  <c r="E42" i="3"/>
  <c r="E30" i="3"/>
  <c r="E15" i="3"/>
  <c r="E45" i="3" s="1"/>
  <c r="E39" i="3"/>
  <c r="E39" i="2"/>
  <c r="E36" i="2"/>
  <c r="E33" i="2"/>
  <c r="E30" i="2"/>
  <c r="E27" i="2"/>
  <c r="E21" i="2"/>
  <c r="J23" i="1"/>
  <c r="E22" i="1"/>
  <c r="E15" i="2"/>
  <c r="E24" i="2"/>
  <c r="E42" i="2"/>
  <c r="E12" i="2"/>
  <c r="J47" i="3" l="1"/>
  <c r="J50" i="3" s="1"/>
  <c r="J47" i="2"/>
  <c r="J50" i="2" s="1"/>
  <c r="E45" i="2"/>
</calcChain>
</file>

<file path=xl/sharedStrings.xml><?xml version="1.0" encoding="utf-8"?>
<sst xmlns="http://schemas.openxmlformats.org/spreadsheetml/2006/main" count="230" uniqueCount="86">
  <si>
    <t>Tehtävä</t>
  </si>
  <si>
    <t>TP1. Suunnittelu</t>
  </si>
  <si>
    <t>Määrä</t>
  </si>
  <si>
    <t>TP2. Tekninen suunnittelu</t>
  </si>
  <si>
    <t>TP3. DevOps toteutus</t>
  </si>
  <si>
    <t>TP4. Testaus</t>
  </si>
  <si>
    <t>Kuvaus ja Tulos</t>
  </si>
  <si>
    <t>TP5. Jälkilaskenta ja jatkotoimien suunnittelu</t>
  </si>
  <si>
    <t>- Jälkilaskelma
- Projektin loppuraportti
- Toimenpidesuunnitelma</t>
  </si>
  <si>
    <t>Suunnitellaan ja johdetaan DevOps-toteutusta
- Teknologiavalinnat
- Teknologian kilpailutukset
- Käyttösopimukset
- Maakohtaisten erityispiirteiden kartoitus</t>
  </si>
  <si>
    <t>Suunnitellaan tarvittavat tekniset ratkaisut valitulla teknologialla
- Prosessikuvaus
- Tekninen Ekstranet kuvaus
- Tekninen jakelukanavan hallinnan kuvaus
- Tuotantolinjojen teknisen toteutuksen kuvaus
- Markkina-alueiden lokalisaation kuvaus</t>
  </si>
  <si>
    <t>Toteutetaan suunniteltu kokonaisuus valitulla teknologialla
- Ekstranet
- Jakelukanavan hallinta
- Tuotantolinjat
- Lokalisaatiolinjat</t>
  </si>
  <si>
    <t>Testataan toteutuksen toimivuus, Varmistetaan, että kustakin rinnakkaisesta linjasta saadaan aikaan suunnitelman mukaiseen käyttöön soveltuva tuotantoprosessi</t>
  </si>
  <si>
    <t>%</t>
  </si>
  <si>
    <t>Tulosten hyödynnettävyys</t>
  </si>
  <si>
    <t>Panokset yhteensä</t>
  </si>
  <si>
    <t>Projektin tulosten hyödynnettävyys</t>
  </si>
  <si>
    <t>Tulosten hyödynnettävyys nyt</t>
  </si>
  <si>
    <t>Päättynyt t&amp;k&amp;i-hanke</t>
  </si>
  <si>
    <t>A. Tekninen onnistuminen / hyödynnettävyys</t>
  </si>
  <si>
    <t>B. Kaupallinen onnistuminen / hyödynnettävyys</t>
  </si>
  <si>
    <t>C. T&amp;k-tulosten hyödynnettävyys tulevissa hankkeissa tai liiketoiminnoissa</t>
  </si>
  <si>
    <t>Täytä arvot keltasilla merkittyihin soluihin, missä määrin hankkeen tulokset ovat käytössä, niitä edelleen hyödynnetään.</t>
  </si>
  <si>
    <t>Osuus%</t>
  </si>
  <si>
    <t>Korvaa malliluvut omilla luvuillasi.</t>
  </si>
  <si>
    <t>Tehtävä nimi</t>
  </si>
  <si>
    <t>Tehtävän tavoitteet
- esim. selvitys
- prosessikuvaus
- moduli 1</t>
  </si>
  <si>
    <t>Panosten määrä
- htkk, € , tms</t>
  </si>
  <si>
    <t>Osittainen perimättäjättö</t>
  </si>
  <si>
    <t>A. Tekninen onnistuminen</t>
  </si>
  <si>
    <t>B. Kaupallinen onnistuminen</t>
  </si>
  <si>
    <t>Päättynyt tki-hanke ja sen tavoitteet 
sekä siihen liittyvä liiketoiminta</t>
  </si>
  <si>
    <t>Projektisuunnitelma</t>
  </si>
  <si>
    <t>onnistumisen / epäonnistumisen kuvaus</t>
  </si>
  <si>
    <t xml:space="preserve">TP N. </t>
  </si>
  <si>
    <t xml:space="preserve">TP 1. </t>
  </si>
  <si>
    <t xml:space="preserve">TP 2. </t>
  </si>
  <si>
    <t xml:space="preserve">TP 3. </t>
  </si>
  <si>
    <t xml:space="preserve">TP 4. </t>
  </si>
  <si>
    <t xml:space="preserve">TP 5. </t>
  </si>
  <si>
    <t xml:space="preserve"> (tulee automaattisesti, 
      edellisten minimiarvo)</t>
  </si>
  <si>
    <t>C. Tki-tulosten hyödynnettävyys muussa liiketoiminnassa tai tulevissa hankkeissa TAI 
jos täysin luovuttu, niin  0%</t>
  </si>
  <si>
    <t>kuvaus miten hyödynnetään TAI 
  onko täysin luovuttu</t>
  </si>
  <si>
    <t>Projektin epäonnistumisen aste%</t>
  </si>
  <si>
    <t>= 100% - Projektin tulosten hyödynnettävyys</t>
  </si>
  <si>
    <t xml:space="preserve">Tätä laskentamallia käytetään arvioidessa projektin tulosten osittaista epäonnistumista osittaista perimättäjättöä varten. </t>
  </si>
  <si>
    <t>Täytä arvot keltasilla merkittyihin soluihin, missä määrin hankkeen tulokset ovat onnistuneet, käytössä tai niitä edelleen hyödynnetään.</t>
  </si>
  <si>
    <t xml:space="preserve">Kokonais-onnistuminen% </t>
  </si>
  <si>
    <t>Projektin onnistuminen ja tulosten hyödynnettävyys, %</t>
  </si>
  <si>
    <t>TP 6.</t>
  </si>
  <si>
    <t xml:space="preserve">TP 7. </t>
  </si>
  <si>
    <t xml:space="preserve">TP 8. </t>
  </si>
  <si>
    <t xml:space="preserve">TP 9. </t>
  </si>
  <si>
    <t>Parcial loan waiver</t>
  </si>
  <si>
    <t>This model is used to evaluation of a project's outcomes for partial loan waiver.</t>
  </si>
  <si>
    <t>Please fill the  estimates on yellow cells to describe at what level the outcomes of the project have failed, are in use and will be used further.</t>
  </si>
  <si>
    <t>The tasks on the project plan</t>
  </si>
  <si>
    <t>Results of the R&amp;D&amp;I project, its goals and related business</t>
  </si>
  <si>
    <t>Task</t>
  </si>
  <si>
    <t xml:space="preserve">WP 2. </t>
  </si>
  <si>
    <t xml:space="preserve">WP 3. </t>
  </si>
  <si>
    <t xml:space="preserve">WP 4. </t>
  </si>
  <si>
    <t xml:space="preserve">WP 5. </t>
  </si>
  <si>
    <t>WP 6.</t>
  </si>
  <si>
    <t xml:space="preserve">WP 7. </t>
  </si>
  <si>
    <t xml:space="preserve">WP 8. </t>
  </si>
  <si>
    <t xml:space="preserve">WP 9. </t>
  </si>
  <si>
    <t xml:space="preserve">WP N. </t>
  </si>
  <si>
    <t>Name
Description and goals</t>
  </si>
  <si>
    <t>The name of the task</t>
  </si>
  <si>
    <t>The goals of the task
- for instance a study
- process description
- module 1</t>
  </si>
  <si>
    <t>The inputs
- pmo, € , ect.</t>
  </si>
  <si>
    <t>Share %</t>
  </si>
  <si>
    <t xml:space="preserve">Total success % </t>
  </si>
  <si>
    <t>A. Technical success</t>
  </si>
  <si>
    <t>B. Commercial success</t>
  </si>
  <si>
    <t>Description of success / failure</t>
  </si>
  <si>
    <t>Total inputs</t>
  </si>
  <si>
    <t xml:space="preserve"> (calculated minimum value)</t>
  </si>
  <si>
    <t>Usefullness of the outcomes</t>
  </si>
  <si>
    <t>WP 1.</t>
  </si>
  <si>
    <t>C.  The usefullness of the outcomes in other business, in future projects, in own use 
OR 
if completely given up then 0%</t>
  </si>
  <si>
    <t>Description how is used 
OR
given up of the task's results</t>
  </si>
  <si>
    <t>Project failure rate%</t>
  </si>
  <si>
    <t>The success rate and usefullness of the project results, %</t>
  </si>
  <si>
    <t>= 100% - Project success rate and usefullness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</si>
</sst>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C000"/>
        <bgColor indexed="64"/>
      </patternFill>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0" xfId="0" quotePrefix="1" applyAlignment="1">
      <alignment horizontal="left" vertical="top" wrapText="1"/>
    </xf>
    <xf numFmtId="0" fontId="0" fillId="0" borderId="0" xfId="0" applyAlignment="1">
      <alignment horizontal="center" vertical="top"/>
    </xf>
    <xf numFmtId="9" fontId="0" fillId="0" borderId="0" xfId="1" applyFont="1" applyAlignment="1">
      <alignment horizontal="center" vertical="top"/>
    </xf>
    <xf numFmtId="9" fontId="0" fillId="2" borderId="0" xfId="1" applyFont="1" applyFill="1" applyAlignment="1">
      <alignment horizontal="center" vertical="top"/>
    </xf>
    <xf numFmtId="0" fontId="0" fillId="0" borderId="0" xfId="0" applyAlignment="1">
      <alignment horizontal="center" vertical="center"/>
    </xf>
    <xf numFmtId="9" fontId="2" fillId="0" borderId="0" xfId="0" applyNumberFormat="1" applyFont="1" applyAlignment="1">
      <alignment horizontal="center" vertical="top"/>
    </xf>
    <xf numFmtId="9" fontId="4" fillId="3" borderId="2" xfId="1" applyFont="1" applyFill="1" applyBorder="1" applyAlignment="1">
      <alignment horizontal="center" vertical="top"/>
    </xf>
    <xf numFmtId="0" fontId="3" fillId="3" borderId="0" xfId="0" applyFont="1" applyFill="1" applyAlignment="1">
      <alignment horizontal="left" vertical="top"/>
    </xf>
    <xf numFmtId="9" fontId="0" fillId="4" borderId="0" xfId="1" applyFont="1" applyFill="1" applyAlignment="1">
      <alignment horizontal="center" vertical="top"/>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applyAlignment="1">
      <alignment horizontal="left" vertical="top"/>
    </xf>
    <xf numFmtId="0" fontId="0" fillId="0" borderId="0" xfId="0" quotePrefix="1" applyAlignment="1">
      <alignment horizontal="left" vertical="center" wrapText="1"/>
    </xf>
    <xf numFmtId="0" fontId="0" fillId="0" borderId="0" xfId="0" applyAlignment="1">
      <alignment horizontal="left" vertical="center" wrapText="1" indent="1"/>
    </xf>
    <xf numFmtId="9" fontId="0" fillId="2" borderId="0" xfId="1" applyFont="1" applyFill="1" applyAlignment="1">
      <alignment horizontal="center" vertical="center"/>
    </xf>
    <xf numFmtId="9" fontId="0" fillId="4" borderId="0" xfId="1" applyFont="1"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9" fontId="2" fillId="4" borderId="0" xfId="0" applyNumberFormat="1" applyFont="1" applyFill="1" applyAlignment="1">
      <alignment horizontal="center" vertical="center"/>
    </xf>
    <xf numFmtId="0" fontId="8" fillId="4" borderId="0" xfId="0" applyFont="1" applyFill="1" applyAlignment="1">
      <alignment horizontal="left" vertical="top"/>
    </xf>
    <xf numFmtId="9" fontId="4" fillId="5" borderId="2" xfId="1" applyFont="1" applyFill="1" applyBorder="1" applyAlignment="1">
      <alignment horizontal="center" vertical="center"/>
    </xf>
    <xf numFmtId="0" fontId="9" fillId="4" borderId="0" xfId="0" applyFont="1" applyFill="1" applyAlignment="1">
      <alignment horizontal="left" vertical="center" indent="1"/>
    </xf>
    <xf numFmtId="0" fontId="8" fillId="4" borderId="0" xfId="0" quotePrefix="1" applyFont="1" applyFill="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center" vertical="top"/>
    </xf>
    <xf numFmtId="9" fontId="4" fillId="0" borderId="0" xfId="1" applyFont="1" applyAlignment="1">
      <alignment horizontal="center" vertical="top"/>
    </xf>
    <xf numFmtId="0" fontId="0" fillId="3" borderId="0" xfId="0" applyFill="1" applyAlignment="1">
      <alignment horizontal="center" vertical="center" wrapText="1"/>
    </xf>
    <xf numFmtId="0" fontId="10" fillId="0" borderId="0" xfId="0" applyFont="1" applyAlignment="1">
      <alignment horizontal="left" vertical="center" wrapText="1" indent="1"/>
    </xf>
    <xf numFmtId="0" fontId="3" fillId="0" borderId="0" xfId="0" applyFont="1" applyAlignment="1">
      <alignment horizontal="left" vertical="center" wrapText="1" indent="1"/>
    </xf>
    <xf numFmtId="0" fontId="9" fillId="0" borderId="1" xfId="0" applyFont="1" applyBorder="1" applyAlignment="1">
      <alignment horizontal="left" vertical="top" wrapText="1" indent="1"/>
    </xf>
    <xf numFmtId="0" fontId="4" fillId="0" borderId="0" xfId="0" applyFont="1" applyAlignment="1">
      <alignment horizontal="left" vertical="center" wrapText="1" indent="1"/>
    </xf>
    <xf numFmtId="0" fontId="4" fillId="4" borderId="0" xfId="0" applyFont="1" applyFill="1" applyAlignment="1">
      <alignment horizontal="left" vertical="center" wrapText="1" indent="1"/>
    </xf>
    <xf numFmtId="0" fontId="9" fillId="0" borderId="0" xfId="0" applyFont="1" applyBorder="1" applyAlignment="1">
      <alignment horizontal="left" vertical="top" wrapText="1" indent="1"/>
    </xf>
    <xf numFmtId="0" fontId="0" fillId="0" borderId="1" xfId="0" applyBorder="1" applyAlignment="1">
      <alignment horizontal="center" vertical="top"/>
    </xf>
    <xf numFmtId="0" fontId="0" fillId="0" borderId="0" xfId="0" applyAlignment="1">
      <alignment horizontal="center" vertical="center" wrapText="1"/>
    </xf>
  </cellXfs>
  <cellStyles count="2">
    <cellStyle name="Normaali" xfId="0" builtinId="0"/>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502103</xdr:colOff>
      <xdr:row>7</xdr:row>
      <xdr:rowOff>182335</xdr:rowOff>
    </xdr:from>
    <xdr:to>
      <xdr:col>23</xdr:col>
      <xdr:colOff>163285</xdr:colOff>
      <xdr:row>24</xdr:row>
      <xdr:rowOff>244928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850710" y="1053192"/>
          <a:ext cx="7621361" cy="65804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A. Tekninen onnistuminen /hyödynnettävyys</a:t>
          </a:r>
        </a:p>
        <a:p>
          <a:endParaRPr lang="en-US" sz="1400"/>
        </a:p>
        <a:p>
          <a:r>
            <a:rPr lang="en-US" sz="1400"/>
            <a:t>Tekninen</a:t>
          </a:r>
          <a:r>
            <a:rPr lang="en-US" sz="1400" baseline="0"/>
            <a:t> epäonnistuminen =&gt; tekninen onnistuminen = 0% ,</a:t>
          </a:r>
          <a:br>
            <a:rPr lang="en-US" sz="1400" baseline="0"/>
          </a:br>
          <a:r>
            <a:rPr lang="en-US" sz="1400" baseline="0"/>
            <a:t>jos tehtävästä ei syntynyt mitään valmista.</a:t>
          </a:r>
        </a:p>
        <a:p>
          <a:endParaRPr lang="en-US" sz="1400" baseline="0"/>
        </a:p>
        <a:p>
          <a:r>
            <a:rPr lang="en-US" sz="1400" baseline="0"/>
            <a:t>Tekninen onnistuminen 100%</a:t>
          </a:r>
          <a:br>
            <a:rPr lang="en-US" sz="1400" baseline="0"/>
          </a:br>
          <a:r>
            <a:rPr lang="en-US" sz="1400" baseline="0"/>
            <a:t>*  projektin kehitystyö saavutti suunnittellut tk-tavoitteet.</a:t>
          </a:r>
        </a:p>
        <a:p>
          <a:r>
            <a:rPr lang="en-US" sz="1400" baseline="0"/>
            <a:t> </a:t>
          </a:r>
        </a:p>
        <a:p>
          <a:r>
            <a:rPr lang="en-US" sz="1400" baseline="0"/>
            <a:t>Tekninen onnistuminen 20%-80%</a:t>
          </a:r>
          <a:br>
            <a:rPr lang="en-US" sz="1400" baseline="0"/>
          </a:br>
          <a:r>
            <a:rPr lang="en-US" sz="1400" baseline="0"/>
            <a:t>* projekti saavutti suunnitellut t&amp;k-tavoitteet osittain, </a:t>
          </a:r>
          <a:br>
            <a:rPr lang="en-US" sz="1400" baseline="0"/>
          </a:br>
          <a:r>
            <a:rPr lang="en-US" sz="1400" baseline="0"/>
            <a:t>* arvioi onnistuminen karkealla 20%:n / 10%:n tarkkuudella </a:t>
          </a:r>
          <a:br>
            <a:rPr lang="en-US" sz="1400" baseline="0"/>
          </a:br>
          <a:endParaRPr lang="en-US" sz="1400" baseline="0"/>
        </a:p>
        <a:p>
          <a:r>
            <a:rPr lang="en-US" sz="1400" baseline="0"/>
            <a:t>B. Kaupallinen onnistuminen:</a:t>
          </a:r>
        </a:p>
        <a:p>
          <a:r>
            <a:rPr lang="en-US" sz="1400" baseline="0"/>
            <a:t>0% hankkeen tulokset floppasi markkinoilla, kehitystyön tulos ei ole kilpailukykyinen, ei myy</a:t>
          </a:r>
        </a:p>
        <a:p>
          <a:r>
            <a:rPr lang="en-US" sz="1400" baseline="0"/>
            <a:t>20-100% kaupallinen onnistuminen osittaista, </a:t>
          </a:r>
          <a:br>
            <a:rPr lang="en-US" sz="1400" baseline="0"/>
          </a:br>
          <a:r>
            <a:rPr lang="en-US" sz="1400" baseline="0"/>
            <a:t>arvioi tilanne nyt ja odotusarvo lähitulevaisuudessa.</a:t>
          </a:r>
        </a:p>
        <a:p>
          <a:endParaRPr lang="en-US" sz="1400" baseline="0"/>
        </a:p>
        <a:p>
          <a:r>
            <a:rPr lang="en-US" sz="1400" baseline="0"/>
            <a:t> C. Tulosten hyödynnettävyys tulevissa hankkeissa tai liiketoiminnoissa</a:t>
          </a:r>
          <a:br>
            <a:rPr lang="en-US" sz="1400" baseline="0"/>
          </a:br>
          <a:r>
            <a:rPr lang="en-US" sz="1400" baseline="0"/>
            <a:t>* arvioi missä määrin tulokset, hankkeessa kehitetty osaaminen on käyttökelpoista osana tulevia t&amp;k-hankkeita tai liiketoimintaa.</a:t>
          </a:r>
        </a:p>
        <a:p>
          <a:endParaRPr lang="en-US" sz="1400"/>
        </a:p>
        <a:p>
          <a:r>
            <a:rPr lang="en-US" sz="1400"/>
            <a:t>Jos</a:t>
          </a:r>
          <a:r>
            <a:rPr lang="en-US" sz="1400" baseline="0"/>
            <a:t> yritys yritys ei ole kokonaan luopunut hankkeen tuloksena syntyneistä tuloksista, ipr-stä, osaamisesta, liiketoiminnasta, niin tulosten hyödynnyttävyys on jossakin määrin &gt; 0%.</a:t>
          </a:r>
        </a:p>
        <a:p>
          <a:endParaRPr lang="en-US" sz="1400" baseline="0"/>
        </a:p>
        <a:p>
          <a:r>
            <a:rPr lang="en-US" sz="1400" baseline="0"/>
            <a:t>Täysi Luopuminen = hankkeen tuloksia, kehitystyötä, osaamista:  ei markkinoida, ei myydä, ei toimiteta, ei kehitetä, ei ylläpidetä, ei ylläpidetä IPRiä, ei myydä IPRiä, ei käytetä itse, ei anneta toisten käyttää, ei hyödynnetä hankkeessa kehitettyä konseptia, ei hyödynnetä designia  </a:t>
          </a:r>
        </a:p>
        <a:p>
          <a:r>
            <a:rPr lang="en-US" sz="1400" baseline="0"/>
            <a:t> -  rajoite ei koske ennen tätä hanketta yrityksellä ollutta tuotetta, palvelua, IPRiä</a:t>
          </a:r>
        </a:p>
        <a:p>
          <a:endParaRPr lang="en-US" sz="1400" baseline="0"/>
        </a:p>
        <a:p>
          <a:endParaRPr lang="en-US" sz="1400" baseline="0"/>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299356</xdr:colOff>
      <xdr:row>9</xdr:row>
      <xdr:rowOff>231321</xdr:rowOff>
    </xdr:from>
    <xdr:ext cx="7239000" cy="6886372"/>
    <xdr:sp macro="" textlink="">
      <xdr:nvSpPr>
        <xdr:cNvPr id="3" name="TextBox 2">
          <a:extLst>
            <a:ext uri="{FF2B5EF4-FFF2-40B4-BE49-F238E27FC236}">
              <a16:creationId xmlns:a16="http://schemas.microsoft.com/office/drawing/2014/main" id="{2430FF48-A2C9-89AC-CEC6-1E66FCFE4952}"/>
            </a:ext>
          </a:extLst>
        </xdr:cNvPr>
        <xdr:cNvSpPr txBox="1"/>
      </xdr:nvSpPr>
      <xdr:spPr>
        <a:xfrm>
          <a:off x="17049749" y="2993571"/>
          <a:ext cx="7239000" cy="6886372"/>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400"/>
            <a:t>A. Technical success / usability </a:t>
          </a:r>
        </a:p>
        <a:p>
          <a:endParaRPr lang="fi-FI" sz="1400"/>
        </a:p>
        <a:p>
          <a:r>
            <a:rPr lang="fi-FI" sz="1400"/>
            <a:t>Technical failure =&gt; technical success = 0%, </a:t>
          </a:r>
        </a:p>
        <a:p>
          <a:r>
            <a:rPr lang="fi-FI" sz="1400"/>
            <a:t>if nothing finished was created from the task. </a:t>
          </a:r>
        </a:p>
        <a:p>
          <a:endParaRPr lang="fi-FI" sz="1400"/>
        </a:p>
        <a:p>
          <a:r>
            <a:rPr lang="fi-FI" sz="1400"/>
            <a:t>Technical success 100% </a:t>
          </a:r>
        </a:p>
        <a:p>
          <a:r>
            <a:rPr lang="fi-FI" sz="1400"/>
            <a:t>* the project's development work reached the planned RDI</a:t>
          </a:r>
          <a:r>
            <a:rPr lang="fi-FI" sz="1400" baseline="0"/>
            <a:t> </a:t>
          </a:r>
          <a:r>
            <a:rPr lang="fi-FI" sz="1400"/>
            <a:t>goals. </a:t>
          </a:r>
        </a:p>
        <a:p>
          <a:endParaRPr lang="fi-FI" sz="1400"/>
        </a:p>
        <a:p>
          <a:r>
            <a:rPr lang="fi-FI" sz="1400"/>
            <a:t>Technical success 20%-80% </a:t>
          </a:r>
        </a:p>
        <a:p>
          <a:r>
            <a:rPr lang="fi-FI" sz="1400"/>
            <a:t>* the project partially achieved the planned R&amp;D goals, </a:t>
          </a:r>
        </a:p>
        <a:p>
          <a:r>
            <a:rPr lang="fi-FI" sz="1400"/>
            <a:t>* estimate the success with a rough accuracy of 20% / 10% </a:t>
          </a:r>
        </a:p>
        <a:p>
          <a:endParaRPr lang="fi-FI" sz="1400"/>
        </a:p>
        <a:p>
          <a:r>
            <a:rPr lang="fi-FI" sz="1400"/>
            <a:t>B. Commercial success: </a:t>
          </a:r>
        </a:p>
        <a:p>
          <a:r>
            <a:rPr lang="fi-FI" sz="1400"/>
            <a:t>0% project results flopped in the market, the result of </a:t>
          </a:r>
          <a:br>
            <a:rPr lang="fi-FI" sz="1400"/>
          </a:br>
          <a:r>
            <a:rPr lang="fi-FI" sz="1400"/>
            <a:t>  the development work is not competitive, does not sell </a:t>
          </a:r>
        </a:p>
        <a:p>
          <a:r>
            <a:rPr lang="fi-FI" sz="1400"/>
            <a:t>20-100% commercial success partial, evaluate the situation now </a:t>
          </a:r>
          <a:br>
            <a:rPr lang="fi-FI" sz="1400"/>
          </a:br>
          <a:r>
            <a:rPr lang="fi-FI" sz="1400"/>
            <a:t>  and the expected value in the near future. </a:t>
          </a:r>
        </a:p>
        <a:p>
          <a:endParaRPr lang="fi-FI" sz="1400"/>
        </a:p>
        <a:p>
          <a:r>
            <a:rPr lang="fi-FI" sz="1400"/>
            <a:t>C. Usability of the results in future projects or business operations </a:t>
          </a:r>
        </a:p>
        <a:p>
          <a:r>
            <a:rPr lang="fi-FI" sz="1400"/>
            <a:t>* evaluates to what extent the results, the know-how developed in </a:t>
          </a:r>
          <a:br>
            <a:rPr lang="fi-FI" sz="1400"/>
          </a:br>
          <a:r>
            <a:rPr lang="fi-FI" sz="1400"/>
            <a:t>     the project is usable as part of future R&amp;D projects or business operations. </a:t>
          </a:r>
        </a:p>
        <a:p>
          <a:endParaRPr lang="fi-FI" sz="1400"/>
        </a:p>
        <a:p>
          <a:r>
            <a:rPr lang="fi-FI" sz="1400"/>
            <a:t>If the company has not completely given up the results, ipr, know-how, and business that were created as a result of the project, then the usability of the results is to some extent &gt; 0%. </a:t>
          </a:r>
        </a:p>
        <a:p>
          <a:endParaRPr lang="fi-FI" sz="1400"/>
        </a:p>
        <a:p>
          <a:r>
            <a:rPr lang="fi-FI" sz="1400"/>
            <a:t>Full Abandonment = project results, development work, know-how: do not market, do not sell, do not deliver, do not develop, do not maintain, do not maintain IPR, do not sell IPR, do not use yourself, do not let others use, do not use the concept developed in the project, do not use design - the restriction does not apply to the product, service, IPR that the company had before this project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257175</xdr:colOff>
      <xdr:row>5</xdr:row>
      <xdr:rowOff>114300</xdr:rowOff>
    </xdr:from>
    <xdr:to>
      <xdr:col>16</xdr:col>
      <xdr:colOff>552450</xdr:colOff>
      <xdr:row>14</xdr:row>
      <xdr:rowOff>47625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039475" y="1381125"/>
          <a:ext cx="3952875" cy="472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Tekninen onnistuminen /hyödynnettävyys</a:t>
          </a:r>
        </a:p>
        <a:p>
          <a:endParaRPr lang="en-US" sz="1100"/>
        </a:p>
        <a:p>
          <a:r>
            <a:rPr lang="en-US" sz="1100"/>
            <a:t>Tekninen</a:t>
          </a:r>
          <a:r>
            <a:rPr lang="en-US" sz="1100" baseline="0"/>
            <a:t> epäonnistuminen =&gt; tekninen onnistuminen = 0% ,</a:t>
          </a:r>
          <a:br>
            <a:rPr lang="en-US" sz="1100" baseline="0"/>
          </a:br>
          <a:r>
            <a:rPr lang="en-US" sz="1100" baseline="0"/>
            <a:t>jos tehtävästä ei syntynyt mitään valmista.</a:t>
          </a:r>
        </a:p>
        <a:p>
          <a:endParaRPr lang="en-US" sz="1100" baseline="0"/>
        </a:p>
        <a:p>
          <a:r>
            <a:rPr lang="en-US" sz="1100" baseline="0"/>
            <a:t>Tekninen onnistuminen 100%</a:t>
          </a:r>
          <a:br>
            <a:rPr lang="en-US" sz="1100" baseline="0"/>
          </a:br>
          <a:r>
            <a:rPr lang="en-US" sz="1100" baseline="0"/>
            <a:t>*  projekti saavutti suunnittellut t&amp;k-tavoitteet.</a:t>
          </a:r>
        </a:p>
        <a:p>
          <a:r>
            <a:rPr lang="en-US" sz="1100" baseline="0"/>
            <a:t> </a:t>
          </a:r>
        </a:p>
        <a:p>
          <a:r>
            <a:rPr lang="en-US" sz="1100" baseline="0"/>
            <a:t>Tekninen onnistuminen 20%-80%</a:t>
          </a:r>
          <a:br>
            <a:rPr lang="en-US" sz="1100" baseline="0"/>
          </a:br>
          <a:r>
            <a:rPr lang="en-US" sz="1100" baseline="0"/>
            <a:t>* projekti saavutti suunnitellut t&amp;k-tavoitteet osittain, </a:t>
          </a:r>
          <a:br>
            <a:rPr lang="en-US" sz="1100" baseline="0"/>
          </a:br>
          <a:r>
            <a:rPr lang="en-US" sz="1100" baseline="0"/>
            <a:t>* arvioi onnistuminen karkealla 20%:n / 10%:n tarkkuudella </a:t>
          </a:r>
          <a:br>
            <a:rPr lang="en-US" sz="1100" baseline="0"/>
          </a:br>
          <a:endParaRPr lang="en-US" sz="1100" baseline="0"/>
        </a:p>
        <a:p>
          <a:r>
            <a:rPr lang="en-US" sz="1100" baseline="0"/>
            <a:t>B. Kaupallinen onnistuminen:</a:t>
          </a:r>
        </a:p>
        <a:p>
          <a:r>
            <a:rPr lang="en-US" sz="1100" baseline="0"/>
            <a:t>0% hankkeen tulokset floppasi markkinoilla, kehitystyön tulos ei ole kilpailukykyinen, ei myy</a:t>
          </a:r>
        </a:p>
        <a:p>
          <a:r>
            <a:rPr lang="en-US" sz="1100" baseline="0"/>
            <a:t>20-100% kaupallinen onnistuminen osittaista, </a:t>
          </a:r>
          <a:br>
            <a:rPr lang="en-US" sz="1100" baseline="0"/>
          </a:br>
          <a:r>
            <a:rPr lang="en-US" sz="1100" baseline="0"/>
            <a:t>arvioi tilanne nyt ja odotusarvo lähitulevaisuudessa.</a:t>
          </a:r>
        </a:p>
        <a:p>
          <a:endParaRPr lang="en-US" sz="1100" baseline="0"/>
        </a:p>
        <a:p>
          <a:r>
            <a:rPr lang="en-US" sz="1100" baseline="0"/>
            <a:t> C. Tulosten hyödynnettävyys tulevissa hankkeissa tai liiketoiminnoissa</a:t>
          </a:r>
          <a:br>
            <a:rPr lang="en-US" sz="1100" baseline="0"/>
          </a:br>
          <a:r>
            <a:rPr lang="en-US" sz="1100" baseline="0"/>
            <a:t>* arvioi missä määrin tulokset, hankkeessa kehitetty osaaminen on käyttökelpoista osana tulevia t&amp;k-hankkeita tai liiketoimintaa.</a:t>
          </a:r>
        </a:p>
        <a:p>
          <a:endParaRPr lang="en-US" sz="1100"/>
        </a:p>
        <a:p>
          <a:r>
            <a:rPr lang="en-US" sz="1100"/>
            <a:t>Jos</a:t>
          </a:r>
          <a:r>
            <a:rPr lang="en-US" sz="1100" baseline="0"/>
            <a:t> yritys yritys ei ole kokonaan luopunut hankkeen tuloksena syntyneistä tuloksista, ipr-stä, osaamisesta, liiketoiminnasta, niin tulosten hyödynnyttävyys on jossakin määrin &gt; 0%.</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tabSelected="1" zoomScale="70" zoomScaleNormal="70" workbookViewId="0">
      <selection activeCell="B2" sqref="B2"/>
    </sheetView>
  </sheetViews>
  <sheetFormatPr defaultRowHeight="15" x14ac:dyDescent="0.25"/>
  <cols>
    <col min="1" max="1" width="1.7109375" style="1" customWidth="1"/>
    <col min="2" max="2" width="12.28515625" style="1" customWidth="1"/>
    <col min="3" max="3" width="52.42578125" style="1" customWidth="1"/>
    <col min="4" max="4" width="14" style="4" customWidth="1"/>
    <col min="5" max="5" width="19.28515625" style="4" customWidth="1"/>
    <col min="6" max="6" width="25" style="1" customWidth="1"/>
    <col min="7" max="7" width="24.42578125" style="1" customWidth="1"/>
    <col min="8" max="8" width="29.5703125" style="1" customWidth="1"/>
    <col min="9" max="9" width="40" style="1" customWidth="1"/>
    <col min="10" max="10" width="23" style="1" customWidth="1"/>
    <col min="11" max="16384" width="9.140625" style="1"/>
  </cols>
  <sheetData>
    <row r="1" spans="2:10" ht="23.25" x14ac:dyDescent="0.25">
      <c r="B1" s="14" t="s">
        <v>28</v>
      </c>
    </row>
    <row r="2" spans="2:10" ht="23.25" x14ac:dyDescent="0.25">
      <c r="B2" s="14"/>
    </row>
    <row r="3" spans="2:10" ht="23.25" x14ac:dyDescent="0.25">
      <c r="B3" s="14"/>
      <c r="C3" s="13" t="s">
        <v>45</v>
      </c>
    </row>
    <row r="4" spans="2:10" ht="23.25" x14ac:dyDescent="0.25">
      <c r="B4" s="14"/>
    </row>
    <row r="6" spans="2:10" ht="15.75" x14ac:dyDescent="0.25">
      <c r="C6" s="12" t="s">
        <v>46</v>
      </c>
    </row>
    <row r="7" spans="2:10" ht="15.75" x14ac:dyDescent="0.25">
      <c r="C7" s="12" t="s">
        <v>24</v>
      </c>
    </row>
    <row r="8" spans="2:10" ht="62.25" customHeight="1" x14ac:dyDescent="0.25">
      <c r="B8" s="32" t="s">
        <v>32</v>
      </c>
      <c r="C8" s="32"/>
      <c r="F8" s="34" t="s">
        <v>31</v>
      </c>
      <c r="G8" s="34"/>
      <c r="H8" s="34"/>
      <c r="I8" s="33" t="s">
        <v>41</v>
      </c>
    </row>
    <row r="9" spans="2:10" ht="15" customHeight="1" x14ac:dyDescent="0.25">
      <c r="F9" s="35" t="s">
        <v>29</v>
      </c>
      <c r="G9" s="35" t="s">
        <v>30</v>
      </c>
      <c r="H9" s="36" t="s">
        <v>47</v>
      </c>
      <c r="I9" s="33"/>
      <c r="J9" s="31" t="s">
        <v>14</v>
      </c>
    </row>
    <row r="10" spans="2:10" ht="69.75" customHeight="1" x14ac:dyDescent="0.25">
      <c r="B10" s="26" t="s">
        <v>0</v>
      </c>
      <c r="C10" s="26" t="s">
        <v>6</v>
      </c>
      <c r="D10" s="27" t="s">
        <v>27</v>
      </c>
      <c r="E10" s="27" t="s">
        <v>23</v>
      </c>
      <c r="F10" s="35"/>
      <c r="G10" s="35"/>
      <c r="H10" s="36"/>
      <c r="I10" s="33"/>
      <c r="J10" s="31"/>
    </row>
    <row r="11" spans="2:10" ht="32.25" customHeight="1" x14ac:dyDescent="0.25">
      <c r="F11" s="5" t="s">
        <v>13</v>
      </c>
      <c r="G11" s="5" t="s">
        <v>13</v>
      </c>
      <c r="H11" s="5" t="s">
        <v>13</v>
      </c>
      <c r="I11" s="5" t="s">
        <v>13</v>
      </c>
      <c r="J11" s="5" t="s">
        <v>13</v>
      </c>
    </row>
    <row r="12" spans="2:10" x14ac:dyDescent="0.25">
      <c r="B12" s="1" t="s">
        <v>35</v>
      </c>
      <c r="C12" s="1" t="s">
        <v>25</v>
      </c>
      <c r="D12" s="4">
        <v>23</v>
      </c>
      <c r="E12" s="11">
        <f>D12/$D$45</f>
        <v>5.9278350515463915E-2</v>
      </c>
      <c r="F12" s="17">
        <v>1</v>
      </c>
      <c r="G12" s="17">
        <v>0.5</v>
      </c>
      <c r="H12" s="18">
        <f>MIN(F12,G12)</f>
        <v>0.5</v>
      </c>
      <c r="I12" s="17">
        <v>0.8</v>
      </c>
      <c r="J12" s="21">
        <f>IF(I12=0,0,MAX(H12:I12))</f>
        <v>0.8</v>
      </c>
    </row>
    <row r="13" spans="2:10" ht="60" x14ac:dyDescent="0.25">
      <c r="C13" s="3" t="s">
        <v>26</v>
      </c>
      <c r="F13" s="19" t="s">
        <v>33</v>
      </c>
      <c r="G13" s="19" t="s">
        <v>33</v>
      </c>
      <c r="H13" s="15" t="s">
        <v>40</v>
      </c>
      <c r="I13" s="16" t="s">
        <v>42</v>
      </c>
      <c r="J13" s="20"/>
    </row>
    <row r="14" spans="2:10" x14ac:dyDescent="0.25">
      <c r="C14" s="2"/>
      <c r="F14" s="20"/>
      <c r="G14" s="20"/>
      <c r="H14" s="20"/>
      <c r="I14" s="20"/>
      <c r="J14" s="20"/>
    </row>
    <row r="15" spans="2:10" x14ac:dyDescent="0.25">
      <c r="B15" t="s">
        <v>36</v>
      </c>
      <c r="C15" s="1" t="s">
        <v>25</v>
      </c>
      <c r="D15" s="4">
        <v>34</v>
      </c>
      <c r="E15" s="11">
        <f>D15/$D$45</f>
        <v>8.7628865979381437E-2</v>
      </c>
      <c r="F15" s="17">
        <v>1</v>
      </c>
      <c r="G15" s="17">
        <v>0.7</v>
      </c>
      <c r="H15" s="18">
        <f>MIN(F15,G15)</f>
        <v>0.7</v>
      </c>
      <c r="I15" s="17">
        <v>0.8</v>
      </c>
      <c r="J15" s="21">
        <f>IF(I15=0,0,MAX(H15:I15))</f>
        <v>0.8</v>
      </c>
    </row>
    <row r="16" spans="2:10" ht="60" x14ac:dyDescent="0.25">
      <c r="C16" s="3" t="s">
        <v>26</v>
      </c>
      <c r="F16" s="19" t="s">
        <v>33</v>
      </c>
      <c r="G16" s="19" t="s">
        <v>33</v>
      </c>
      <c r="H16" s="15" t="s">
        <v>40</v>
      </c>
      <c r="I16" s="16" t="s">
        <v>42</v>
      </c>
      <c r="J16" s="20"/>
    </row>
    <row r="17" spans="2:10" x14ac:dyDescent="0.25">
      <c r="F17" s="20"/>
      <c r="G17" s="20"/>
      <c r="H17" s="20"/>
      <c r="I17" s="20"/>
      <c r="J17" s="20"/>
    </row>
    <row r="18" spans="2:10" x14ac:dyDescent="0.25">
      <c r="B18" s="1" t="s">
        <v>37</v>
      </c>
      <c r="C18" s="1" t="s">
        <v>25</v>
      </c>
      <c r="D18" s="4">
        <v>36</v>
      </c>
      <c r="E18" s="11">
        <f>D18/$D$45</f>
        <v>9.2783505154639179E-2</v>
      </c>
      <c r="F18" s="17">
        <v>1</v>
      </c>
      <c r="G18" s="17">
        <v>0.2</v>
      </c>
      <c r="H18" s="18">
        <f>MIN(F18,G18)</f>
        <v>0.2</v>
      </c>
      <c r="I18" s="17">
        <v>0.3</v>
      </c>
      <c r="J18" s="21">
        <f>IF(I18=0,0,MAX(H18:I18))</f>
        <v>0.3</v>
      </c>
    </row>
    <row r="19" spans="2:10" ht="60" x14ac:dyDescent="0.25">
      <c r="C19" s="3" t="s">
        <v>26</v>
      </c>
      <c r="F19" s="19" t="s">
        <v>33</v>
      </c>
      <c r="G19" s="19" t="s">
        <v>33</v>
      </c>
      <c r="H19" s="15" t="s">
        <v>40</v>
      </c>
      <c r="I19" s="16" t="s">
        <v>42</v>
      </c>
      <c r="J19" s="20"/>
    </row>
    <row r="20" spans="2:10" x14ac:dyDescent="0.25">
      <c r="F20" s="20"/>
      <c r="G20" s="20"/>
      <c r="H20" s="20"/>
      <c r="I20" s="20"/>
      <c r="J20" s="20"/>
    </row>
    <row r="21" spans="2:10" x14ac:dyDescent="0.25">
      <c r="B21" s="1" t="s">
        <v>38</v>
      </c>
      <c r="C21" s="1" t="s">
        <v>25</v>
      </c>
      <c r="D21" s="4">
        <v>41</v>
      </c>
      <c r="E21" s="11">
        <f>D21/$D$45</f>
        <v>0.1056701030927835</v>
      </c>
      <c r="F21" s="17">
        <v>1</v>
      </c>
      <c r="G21" s="17">
        <v>0.2</v>
      </c>
      <c r="H21" s="18">
        <f>MIN(F21,G21)</f>
        <v>0.2</v>
      </c>
      <c r="I21" s="17">
        <v>0.2</v>
      </c>
      <c r="J21" s="21">
        <f>IF(I21=0,0,MAX(H21:I21))</f>
        <v>0.2</v>
      </c>
    </row>
    <row r="22" spans="2:10" ht="60" x14ac:dyDescent="0.25">
      <c r="C22" s="3" t="s">
        <v>26</v>
      </c>
      <c r="F22" s="19" t="s">
        <v>33</v>
      </c>
      <c r="G22" s="19" t="s">
        <v>33</v>
      </c>
      <c r="H22" s="15" t="s">
        <v>40</v>
      </c>
      <c r="I22" s="16" t="s">
        <v>42</v>
      </c>
      <c r="J22" s="20"/>
    </row>
    <row r="23" spans="2:10" x14ac:dyDescent="0.25">
      <c r="F23" s="20"/>
      <c r="G23" s="20"/>
      <c r="H23" s="20"/>
      <c r="I23" s="20"/>
      <c r="J23" s="20"/>
    </row>
    <row r="24" spans="2:10" x14ac:dyDescent="0.25">
      <c r="B24" s="1" t="s">
        <v>39</v>
      </c>
      <c r="C24" s="1" t="s">
        <v>25</v>
      </c>
      <c r="D24" s="4">
        <v>41</v>
      </c>
      <c r="E24" s="11">
        <f>D24/$D$45</f>
        <v>0.1056701030927835</v>
      </c>
      <c r="F24" s="17">
        <v>1</v>
      </c>
      <c r="G24" s="17">
        <v>0.2</v>
      </c>
      <c r="H24" s="18">
        <f>MIN(F24,G24)</f>
        <v>0.2</v>
      </c>
      <c r="I24" s="17">
        <v>0</v>
      </c>
      <c r="J24" s="21">
        <f>IF(I24=0,0,MAX(H24:I24))</f>
        <v>0</v>
      </c>
    </row>
    <row r="25" spans="2:10" ht="60" x14ac:dyDescent="0.25">
      <c r="C25" s="3" t="s">
        <v>26</v>
      </c>
      <c r="F25" s="19" t="s">
        <v>33</v>
      </c>
      <c r="G25" s="19" t="s">
        <v>33</v>
      </c>
      <c r="H25" s="15" t="s">
        <v>40</v>
      </c>
      <c r="I25" s="16" t="s">
        <v>42</v>
      </c>
      <c r="J25" s="20"/>
    </row>
    <row r="26" spans="2:10" x14ac:dyDescent="0.25">
      <c r="C26" s="3"/>
      <c r="F26" s="19"/>
      <c r="G26" s="19"/>
      <c r="H26" s="20"/>
      <c r="I26" s="20"/>
      <c r="J26" s="20"/>
    </row>
    <row r="27" spans="2:10" x14ac:dyDescent="0.25">
      <c r="B27" s="1" t="s">
        <v>39</v>
      </c>
      <c r="C27" s="1" t="s">
        <v>25</v>
      </c>
      <c r="D27" s="4">
        <v>41</v>
      </c>
      <c r="E27" s="11">
        <f>D27/$D$45</f>
        <v>0.1056701030927835</v>
      </c>
      <c r="F27" s="17">
        <v>1</v>
      </c>
      <c r="G27" s="17">
        <v>0.2</v>
      </c>
      <c r="H27" s="18">
        <f>MIN(F27,G27)</f>
        <v>0.2</v>
      </c>
      <c r="I27" s="17">
        <v>0</v>
      </c>
      <c r="J27" s="21">
        <f>IF(I27=0,0,MAX(H27:I27))</f>
        <v>0</v>
      </c>
    </row>
    <row r="28" spans="2:10" ht="60" x14ac:dyDescent="0.25">
      <c r="C28" s="3" t="s">
        <v>26</v>
      </c>
      <c r="F28" s="19" t="s">
        <v>33</v>
      </c>
      <c r="G28" s="19" t="s">
        <v>33</v>
      </c>
      <c r="H28" s="15" t="s">
        <v>40</v>
      </c>
      <c r="I28" s="16" t="s">
        <v>42</v>
      </c>
      <c r="J28" s="20"/>
    </row>
    <row r="29" spans="2:10" x14ac:dyDescent="0.25">
      <c r="C29" s="3"/>
      <c r="F29" s="19"/>
      <c r="G29" s="19"/>
      <c r="H29" s="20"/>
      <c r="I29" s="20"/>
      <c r="J29" s="20"/>
    </row>
    <row r="30" spans="2:10" x14ac:dyDescent="0.25">
      <c r="B30" s="1" t="s">
        <v>49</v>
      </c>
      <c r="C30" s="1" t="s">
        <v>25</v>
      </c>
      <c r="D30" s="4">
        <v>41</v>
      </c>
      <c r="E30" s="11">
        <f>D30/$D$45</f>
        <v>0.1056701030927835</v>
      </c>
      <c r="F30" s="17">
        <v>1</v>
      </c>
      <c r="G30" s="17">
        <v>0.2</v>
      </c>
      <c r="H30" s="18">
        <f>MIN(F30,G30)</f>
        <v>0.2</v>
      </c>
      <c r="I30" s="17">
        <v>0</v>
      </c>
      <c r="J30" s="21">
        <f>IF(I30=0,0,MAX(H30:I30))</f>
        <v>0</v>
      </c>
    </row>
    <row r="31" spans="2:10" ht="60" x14ac:dyDescent="0.25">
      <c r="C31" s="3" t="s">
        <v>26</v>
      </c>
      <c r="F31" s="19" t="s">
        <v>33</v>
      </c>
      <c r="G31" s="19" t="s">
        <v>33</v>
      </c>
      <c r="H31" s="15" t="s">
        <v>40</v>
      </c>
      <c r="I31" s="16" t="s">
        <v>42</v>
      </c>
      <c r="J31" s="20"/>
    </row>
    <row r="32" spans="2:10" x14ac:dyDescent="0.25">
      <c r="C32" s="3"/>
      <c r="F32" s="19"/>
      <c r="G32" s="19"/>
      <c r="H32" s="15"/>
      <c r="I32" s="16"/>
      <c r="J32" s="20"/>
    </row>
    <row r="33" spans="2:10" x14ac:dyDescent="0.25">
      <c r="B33" s="1" t="s">
        <v>50</v>
      </c>
      <c r="C33" s="1" t="s">
        <v>25</v>
      </c>
      <c r="D33" s="4">
        <v>41</v>
      </c>
      <c r="E33" s="11">
        <f>D33/$D$45</f>
        <v>0.1056701030927835</v>
      </c>
      <c r="F33" s="17">
        <v>1</v>
      </c>
      <c r="G33" s="17">
        <v>0.2</v>
      </c>
      <c r="H33" s="18">
        <f>MIN(F33,G33)</f>
        <v>0.2</v>
      </c>
      <c r="I33" s="17">
        <v>0</v>
      </c>
      <c r="J33" s="21">
        <f>IF(I33=0,0,MAX(H33:I33))</f>
        <v>0</v>
      </c>
    </row>
    <row r="34" spans="2:10" ht="60" x14ac:dyDescent="0.25">
      <c r="C34" s="3" t="s">
        <v>26</v>
      </c>
      <c r="F34" s="19" t="s">
        <v>33</v>
      </c>
      <c r="G34" s="19" t="s">
        <v>33</v>
      </c>
      <c r="H34" s="15" t="s">
        <v>40</v>
      </c>
      <c r="I34" s="16" t="s">
        <v>42</v>
      </c>
      <c r="J34" s="20"/>
    </row>
    <row r="35" spans="2:10" x14ac:dyDescent="0.25">
      <c r="C35" s="3"/>
      <c r="F35" s="19"/>
      <c r="G35" s="19"/>
      <c r="H35" s="15"/>
      <c r="I35" s="16"/>
      <c r="J35" s="20"/>
    </row>
    <row r="36" spans="2:10" x14ac:dyDescent="0.25">
      <c r="B36" s="1" t="s">
        <v>51</v>
      </c>
      <c r="C36" s="1" t="s">
        <v>25</v>
      </c>
      <c r="D36" s="4">
        <v>41</v>
      </c>
      <c r="E36" s="11">
        <f>D36/$D$45</f>
        <v>0.1056701030927835</v>
      </c>
      <c r="F36" s="17">
        <v>1</v>
      </c>
      <c r="G36" s="17">
        <v>0.2</v>
      </c>
      <c r="H36" s="18">
        <f>MIN(F36,G36)</f>
        <v>0.2</v>
      </c>
      <c r="I36" s="17">
        <v>0</v>
      </c>
      <c r="J36" s="21">
        <f>IF(I36=0,0,MAX(H36:I36))</f>
        <v>0</v>
      </c>
    </row>
    <row r="37" spans="2:10" ht="60" x14ac:dyDescent="0.25">
      <c r="C37" s="3" t="s">
        <v>26</v>
      </c>
      <c r="F37" s="19" t="s">
        <v>33</v>
      </c>
      <c r="G37" s="19" t="s">
        <v>33</v>
      </c>
      <c r="H37" s="15" t="s">
        <v>40</v>
      </c>
      <c r="I37" s="16" t="s">
        <v>42</v>
      </c>
      <c r="J37" s="20"/>
    </row>
    <row r="38" spans="2:10" x14ac:dyDescent="0.25">
      <c r="C38" s="3"/>
      <c r="F38" s="19"/>
      <c r="G38" s="19"/>
      <c r="H38" s="15"/>
      <c r="I38" s="16"/>
      <c r="J38" s="20"/>
    </row>
    <row r="39" spans="2:10" x14ac:dyDescent="0.25">
      <c r="B39" s="1" t="s">
        <v>52</v>
      </c>
      <c r="C39" s="1" t="s">
        <v>25</v>
      </c>
      <c r="D39" s="4">
        <v>41</v>
      </c>
      <c r="E39" s="11">
        <f>D39/$D$45</f>
        <v>0.1056701030927835</v>
      </c>
      <c r="F39" s="17">
        <v>1</v>
      </c>
      <c r="G39" s="17">
        <v>0.2</v>
      </c>
      <c r="H39" s="18">
        <f>MIN(F39,G39)</f>
        <v>0.2</v>
      </c>
      <c r="I39" s="17">
        <v>0</v>
      </c>
      <c r="J39" s="21">
        <f>IF(I39=0,0,MAX(H39:I39))</f>
        <v>0</v>
      </c>
    </row>
    <row r="40" spans="2:10" ht="60" x14ac:dyDescent="0.25">
      <c r="C40" s="3" t="s">
        <v>26</v>
      </c>
      <c r="F40" s="19" t="s">
        <v>33</v>
      </c>
      <c r="G40" s="19" t="s">
        <v>33</v>
      </c>
      <c r="H40" s="15" t="s">
        <v>40</v>
      </c>
      <c r="I40" s="16" t="s">
        <v>42</v>
      </c>
      <c r="J40" s="20"/>
    </row>
    <row r="41" spans="2:10" x14ac:dyDescent="0.25">
      <c r="C41" s="3"/>
      <c r="F41" s="19"/>
      <c r="G41" s="19"/>
      <c r="H41" s="15"/>
      <c r="I41" s="16"/>
      <c r="J41" s="20"/>
    </row>
    <row r="42" spans="2:10" x14ac:dyDescent="0.25">
      <c r="B42" s="1" t="s">
        <v>34</v>
      </c>
      <c r="C42" s="1" t="s">
        <v>25</v>
      </c>
      <c r="D42" s="4">
        <v>8</v>
      </c>
      <c r="E42" s="11">
        <f>D42/$D$45</f>
        <v>2.0618556701030927E-2</v>
      </c>
      <c r="F42" s="17">
        <v>1</v>
      </c>
      <c r="G42" s="17">
        <v>0.2</v>
      </c>
      <c r="H42" s="18">
        <f>MIN(F42,G42)</f>
        <v>0.2</v>
      </c>
      <c r="I42" s="17">
        <v>0</v>
      </c>
      <c r="J42" s="21">
        <f>IF(I42=0,0,MAX(H42:I42))</f>
        <v>0</v>
      </c>
    </row>
    <row r="43" spans="2:10" ht="60" x14ac:dyDescent="0.25">
      <c r="C43" s="3" t="s">
        <v>26</v>
      </c>
      <c r="F43" s="19" t="s">
        <v>33</v>
      </c>
      <c r="G43" s="19" t="s">
        <v>33</v>
      </c>
      <c r="H43" s="15" t="s">
        <v>40</v>
      </c>
      <c r="I43" s="16" t="s">
        <v>42</v>
      </c>
      <c r="J43" s="20"/>
    </row>
    <row r="45" spans="2:10" ht="18.75" x14ac:dyDescent="0.25">
      <c r="C45" s="28" t="s">
        <v>15</v>
      </c>
      <c r="D45" s="29">
        <f>SUM(D12:D43)</f>
        <v>388</v>
      </c>
      <c r="E45" s="30">
        <f>SUM(E12:E43)</f>
        <v>0.99999999999999989</v>
      </c>
    </row>
    <row r="46" spans="2:10" ht="15.75" thickBot="1" x14ac:dyDescent="0.3">
      <c r="E46" s="5"/>
    </row>
    <row r="47" spans="2:10" ht="19.5" thickBot="1" x14ac:dyDescent="0.3">
      <c r="C47" s="10" t="s">
        <v>48</v>
      </c>
      <c r="J47" s="9">
        <f>SUMPRODUCT(E12:E43,J12:J43)</f>
        <v>0.16649484536082476</v>
      </c>
    </row>
    <row r="48" spans="2:10" x14ac:dyDescent="0.25">
      <c r="J48" s="20"/>
    </row>
    <row r="49" spans="3:10" ht="15.75" thickBot="1" x14ac:dyDescent="0.3"/>
    <row r="50" spans="3:10" ht="40.5" customHeight="1" thickBot="1" x14ac:dyDescent="0.3">
      <c r="C50" s="24" t="s">
        <v>43</v>
      </c>
      <c r="D50" s="22"/>
      <c r="E50" s="25" t="s">
        <v>44</v>
      </c>
      <c r="F50" s="22"/>
      <c r="G50" s="22"/>
      <c r="H50" s="22"/>
      <c r="I50" s="22"/>
      <c r="J50" s="23">
        <f>1-J47</f>
        <v>0.83350515463917518</v>
      </c>
    </row>
  </sheetData>
  <mergeCells count="7">
    <mergeCell ref="J9:J10"/>
    <mergeCell ref="B8:C8"/>
    <mergeCell ref="I8:I10"/>
    <mergeCell ref="F8:H8"/>
    <mergeCell ref="F9:F10"/>
    <mergeCell ref="G9:G10"/>
    <mergeCell ref="H9:H1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86D11-3197-4723-AE15-2E04DCC39069}">
  <dimension ref="B1:J50"/>
  <sheetViews>
    <sheetView zoomScale="70" zoomScaleNormal="70" workbookViewId="0">
      <selection activeCell="A25" sqref="A25"/>
    </sheetView>
  </sheetViews>
  <sheetFormatPr defaultRowHeight="15" x14ac:dyDescent="0.25"/>
  <cols>
    <col min="1" max="1" width="1.7109375" style="1" customWidth="1"/>
    <col min="2" max="2" width="12.28515625" style="1" customWidth="1"/>
    <col min="3" max="3" width="52.42578125" style="1" customWidth="1"/>
    <col min="4" max="4" width="14" style="4" customWidth="1"/>
    <col min="5" max="5" width="19.28515625" style="4" customWidth="1"/>
    <col min="6" max="6" width="25" style="1" customWidth="1"/>
    <col min="7" max="7" width="24.42578125" style="1" customWidth="1"/>
    <col min="8" max="8" width="29.5703125" style="1" customWidth="1"/>
    <col min="9" max="9" width="40" style="1" customWidth="1"/>
    <col min="10" max="10" width="23" style="1" customWidth="1"/>
    <col min="11" max="16384" width="9.140625" style="1"/>
  </cols>
  <sheetData>
    <row r="1" spans="2:10" ht="23.25" x14ac:dyDescent="0.25">
      <c r="B1" s="14" t="s">
        <v>53</v>
      </c>
    </row>
    <row r="2" spans="2:10" ht="23.25" x14ac:dyDescent="0.25">
      <c r="B2" s="14"/>
    </row>
    <row r="3" spans="2:10" ht="23.25" x14ac:dyDescent="0.25">
      <c r="B3" s="14"/>
      <c r="C3" s="1" t="s">
        <v>54</v>
      </c>
    </row>
    <row r="4" spans="2:10" ht="23.25" x14ac:dyDescent="0.25">
      <c r="B4" s="14"/>
    </row>
    <row r="5" spans="2:10" x14ac:dyDescent="0.25">
      <c r="C5" s="1" t="s">
        <v>55</v>
      </c>
    </row>
    <row r="7" spans="2:10" ht="15.75" x14ac:dyDescent="0.25">
      <c r="C7" s="12"/>
    </row>
    <row r="8" spans="2:10" ht="62.25" customHeight="1" x14ac:dyDescent="0.25">
      <c r="B8" s="32" t="s">
        <v>56</v>
      </c>
      <c r="C8" s="32"/>
      <c r="F8" s="37" t="s">
        <v>57</v>
      </c>
      <c r="G8" s="37"/>
      <c r="H8" s="37"/>
      <c r="I8" s="33" t="s">
        <v>81</v>
      </c>
    </row>
    <row r="9" spans="2:10" ht="15" customHeight="1" x14ac:dyDescent="0.25">
      <c r="F9" s="35" t="s">
        <v>74</v>
      </c>
      <c r="G9" s="35" t="s">
        <v>75</v>
      </c>
      <c r="H9" s="36" t="s">
        <v>73</v>
      </c>
      <c r="I9" s="33"/>
      <c r="J9" s="31" t="s">
        <v>79</v>
      </c>
    </row>
    <row r="10" spans="2:10" ht="78" customHeight="1" x14ac:dyDescent="0.25">
      <c r="B10" s="26" t="s">
        <v>58</v>
      </c>
      <c r="C10" s="27" t="s">
        <v>68</v>
      </c>
      <c r="D10" s="27" t="s">
        <v>71</v>
      </c>
      <c r="E10" s="27" t="s">
        <v>72</v>
      </c>
      <c r="F10" s="35"/>
      <c r="G10" s="35"/>
      <c r="H10" s="36"/>
      <c r="I10" s="33"/>
      <c r="J10" s="31"/>
    </row>
    <row r="11" spans="2:10" ht="32.25" customHeight="1" x14ac:dyDescent="0.25">
      <c r="F11" s="5" t="s">
        <v>13</v>
      </c>
      <c r="G11" s="5" t="s">
        <v>13</v>
      </c>
      <c r="H11" s="5" t="s">
        <v>13</v>
      </c>
      <c r="I11" s="5" t="s">
        <v>13</v>
      </c>
      <c r="J11" s="5" t="s">
        <v>13</v>
      </c>
    </row>
    <row r="12" spans="2:10" x14ac:dyDescent="0.25">
      <c r="B12" s="1" t="s">
        <v>80</v>
      </c>
      <c r="C12" s="1" t="s">
        <v>69</v>
      </c>
      <c r="D12" s="4">
        <v>23</v>
      </c>
      <c r="E12" s="11">
        <f>D12/$D$45</f>
        <v>5.9278350515463915E-2</v>
      </c>
      <c r="F12" s="17">
        <v>1</v>
      </c>
      <c r="G12" s="17">
        <v>0.5</v>
      </c>
      <c r="H12" s="18">
        <f>MIN(F12,G12)</f>
        <v>0.5</v>
      </c>
      <c r="I12" s="17">
        <v>0.8</v>
      </c>
      <c r="J12" s="21">
        <f>IF(I12=0,0,MAX(H12:I12))</f>
        <v>0.8</v>
      </c>
    </row>
    <row r="13" spans="2:10" ht="60" x14ac:dyDescent="0.25">
      <c r="C13" s="3" t="s">
        <v>70</v>
      </c>
      <c r="F13" s="19" t="s">
        <v>76</v>
      </c>
      <c r="G13" s="19" t="s">
        <v>76</v>
      </c>
      <c r="H13" s="15" t="s">
        <v>78</v>
      </c>
      <c r="I13" s="16" t="s">
        <v>82</v>
      </c>
      <c r="J13" s="20"/>
    </row>
    <row r="14" spans="2:10" x14ac:dyDescent="0.25">
      <c r="C14" s="2"/>
      <c r="F14" s="20"/>
      <c r="G14" s="20"/>
      <c r="H14" s="20"/>
      <c r="I14" s="20"/>
      <c r="J14" s="20"/>
    </row>
    <row r="15" spans="2:10" x14ac:dyDescent="0.25">
      <c r="B15" t="s">
        <v>59</v>
      </c>
      <c r="C15" s="1" t="s">
        <v>69</v>
      </c>
      <c r="D15" s="4">
        <v>34</v>
      </c>
      <c r="E15" s="11">
        <f>D15/$D$45</f>
        <v>8.7628865979381437E-2</v>
      </c>
      <c r="F15" s="17">
        <v>1</v>
      </c>
      <c r="G15" s="17">
        <v>1</v>
      </c>
      <c r="H15" s="18">
        <f>MIN(F15,G15)</f>
        <v>1</v>
      </c>
      <c r="I15" s="17">
        <v>0.8</v>
      </c>
      <c r="J15" s="21">
        <f>IF(I15=0,0,MAX(H15:I15))</f>
        <v>1</v>
      </c>
    </row>
    <row r="16" spans="2:10" ht="60" x14ac:dyDescent="0.25">
      <c r="C16" s="3" t="s">
        <v>70</v>
      </c>
      <c r="F16" s="19" t="s">
        <v>76</v>
      </c>
      <c r="G16" s="19" t="s">
        <v>76</v>
      </c>
      <c r="H16" s="15" t="s">
        <v>78</v>
      </c>
      <c r="I16" s="16" t="s">
        <v>82</v>
      </c>
      <c r="J16" s="20"/>
    </row>
    <row r="17" spans="2:10" x14ac:dyDescent="0.25">
      <c r="F17" s="20"/>
      <c r="G17" s="20"/>
      <c r="H17" s="20"/>
      <c r="I17" s="20"/>
      <c r="J17" s="20"/>
    </row>
    <row r="18" spans="2:10" x14ac:dyDescent="0.25">
      <c r="B18" s="1" t="s">
        <v>60</v>
      </c>
      <c r="C18" s="1" t="s">
        <v>69</v>
      </c>
      <c r="D18" s="4">
        <v>36</v>
      </c>
      <c r="E18" s="11">
        <f>D18/$D$45</f>
        <v>9.2783505154639179E-2</v>
      </c>
      <c r="F18" s="17">
        <v>1</v>
      </c>
      <c r="G18" s="17">
        <v>1</v>
      </c>
      <c r="H18" s="18">
        <f>MIN(F18,G18)</f>
        <v>1</v>
      </c>
      <c r="I18" s="17">
        <v>0.3</v>
      </c>
      <c r="J18" s="21">
        <f>IF(I18=0,0,MAX(H18:I18))</f>
        <v>1</v>
      </c>
    </row>
    <row r="19" spans="2:10" ht="60" x14ac:dyDescent="0.25">
      <c r="C19" s="3" t="s">
        <v>70</v>
      </c>
      <c r="F19" s="19" t="s">
        <v>76</v>
      </c>
      <c r="G19" s="19" t="s">
        <v>76</v>
      </c>
      <c r="H19" s="15" t="s">
        <v>78</v>
      </c>
      <c r="I19" s="16" t="s">
        <v>82</v>
      </c>
      <c r="J19" s="20"/>
    </row>
    <row r="20" spans="2:10" x14ac:dyDescent="0.25">
      <c r="F20" s="20"/>
      <c r="G20" s="20"/>
      <c r="H20" s="20"/>
      <c r="I20" s="20"/>
      <c r="J20" s="20"/>
    </row>
    <row r="21" spans="2:10" x14ac:dyDescent="0.25">
      <c r="B21" s="1" t="s">
        <v>61</v>
      </c>
      <c r="C21" s="1" t="s">
        <v>69</v>
      </c>
      <c r="D21" s="4">
        <v>41</v>
      </c>
      <c r="E21" s="11">
        <f>D21/$D$45</f>
        <v>0.1056701030927835</v>
      </c>
      <c r="F21" s="17">
        <v>1</v>
      </c>
      <c r="G21" s="17">
        <v>1</v>
      </c>
      <c r="H21" s="18">
        <f>MIN(F21,G21)</f>
        <v>1</v>
      </c>
      <c r="I21" s="17">
        <v>0.2</v>
      </c>
      <c r="J21" s="21">
        <f>IF(I21=0,0,MAX(H21:I21))</f>
        <v>1</v>
      </c>
    </row>
    <row r="22" spans="2:10" ht="60" x14ac:dyDescent="0.25">
      <c r="C22" s="3" t="s">
        <v>70</v>
      </c>
      <c r="F22" s="19" t="s">
        <v>76</v>
      </c>
      <c r="G22" s="19" t="s">
        <v>76</v>
      </c>
      <c r="H22" s="15" t="s">
        <v>78</v>
      </c>
      <c r="I22" s="16" t="s">
        <v>82</v>
      </c>
      <c r="J22" s="20"/>
    </row>
    <row r="23" spans="2:10" x14ac:dyDescent="0.25">
      <c r="F23" s="20"/>
      <c r="G23" s="20"/>
      <c r="H23" s="20"/>
      <c r="I23" s="20"/>
      <c r="J23" s="20"/>
    </row>
    <row r="24" spans="2:10" x14ac:dyDescent="0.25">
      <c r="B24" s="1" t="s">
        <v>62</v>
      </c>
      <c r="C24" s="1" t="s">
        <v>69</v>
      </c>
      <c r="D24" s="4">
        <v>41</v>
      </c>
      <c r="E24" s="11">
        <f>D24/$D$45</f>
        <v>0.1056701030927835</v>
      </c>
      <c r="F24" s="17">
        <v>1</v>
      </c>
      <c r="G24" s="17">
        <v>1</v>
      </c>
      <c r="H24" s="18">
        <f>MIN(F24,G24)</f>
        <v>1</v>
      </c>
      <c r="I24" s="17">
        <v>0</v>
      </c>
      <c r="J24" s="21">
        <f>IF(I24=0,0,MAX(H24:I24))</f>
        <v>0</v>
      </c>
    </row>
    <row r="25" spans="2:10" ht="60" x14ac:dyDescent="0.25">
      <c r="C25" s="3" t="s">
        <v>70</v>
      </c>
      <c r="F25" s="19" t="s">
        <v>76</v>
      </c>
      <c r="G25" s="19" t="s">
        <v>76</v>
      </c>
      <c r="H25" s="15" t="s">
        <v>78</v>
      </c>
      <c r="I25" s="16" t="s">
        <v>82</v>
      </c>
      <c r="J25" s="20"/>
    </row>
    <row r="26" spans="2:10" x14ac:dyDescent="0.25">
      <c r="C26" s="3"/>
      <c r="F26" s="19"/>
      <c r="G26" s="19"/>
      <c r="H26" s="20"/>
      <c r="I26" s="20"/>
      <c r="J26" s="20"/>
    </row>
    <row r="27" spans="2:10" x14ac:dyDescent="0.25">
      <c r="B27" s="1" t="s">
        <v>62</v>
      </c>
      <c r="C27" s="1" t="s">
        <v>69</v>
      </c>
      <c r="D27" s="4">
        <v>41</v>
      </c>
      <c r="E27" s="11">
        <f>D27/$D$45</f>
        <v>0.1056701030927835</v>
      </c>
      <c r="F27" s="17">
        <v>1</v>
      </c>
      <c r="G27" s="17">
        <v>1</v>
      </c>
      <c r="H27" s="18">
        <f>MIN(F27,G27)</f>
        <v>1</v>
      </c>
      <c r="I27" s="17">
        <v>0</v>
      </c>
      <c r="J27" s="21">
        <f>IF(I27=0,0,MAX(H27:I27))</f>
        <v>0</v>
      </c>
    </row>
    <row r="28" spans="2:10" ht="60" x14ac:dyDescent="0.25">
      <c r="C28" s="3" t="s">
        <v>70</v>
      </c>
      <c r="F28" s="19" t="s">
        <v>76</v>
      </c>
      <c r="G28" s="19" t="s">
        <v>76</v>
      </c>
      <c r="H28" s="15" t="s">
        <v>78</v>
      </c>
      <c r="I28" s="16" t="s">
        <v>82</v>
      </c>
      <c r="J28" s="20"/>
    </row>
    <row r="29" spans="2:10" x14ac:dyDescent="0.25">
      <c r="C29" s="3"/>
      <c r="F29" s="19"/>
      <c r="G29" s="19"/>
      <c r="H29" s="20"/>
      <c r="I29" s="20"/>
      <c r="J29" s="20"/>
    </row>
    <row r="30" spans="2:10" x14ac:dyDescent="0.25">
      <c r="B30" s="1" t="s">
        <v>63</v>
      </c>
      <c r="C30" s="1" t="s">
        <v>69</v>
      </c>
      <c r="D30" s="4">
        <v>41</v>
      </c>
      <c r="E30" s="11">
        <f>D30/$D$45</f>
        <v>0.1056701030927835</v>
      </c>
      <c r="F30" s="17">
        <v>1</v>
      </c>
      <c r="G30" s="17">
        <v>1</v>
      </c>
      <c r="H30" s="18">
        <f>MIN(F30,G30)</f>
        <v>1</v>
      </c>
      <c r="I30" s="17">
        <v>0</v>
      </c>
      <c r="J30" s="21">
        <f>IF(I30=0,0,MAX(H30:I30))</f>
        <v>0</v>
      </c>
    </row>
    <row r="31" spans="2:10" ht="60" x14ac:dyDescent="0.25">
      <c r="C31" s="3" t="s">
        <v>70</v>
      </c>
      <c r="F31" s="19" t="s">
        <v>76</v>
      </c>
      <c r="G31" s="19" t="s">
        <v>76</v>
      </c>
      <c r="H31" s="15" t="s">
        <v>78</v>
      </c>
      <c r="I31" s="16" t="s">
        <v>82</v>
      </c>
      <c r="J31" s="20"/>
    </row>
    <row r="32" spans="2:10" x14ac:dyDescent="0.25">
      <c r="C32" s="3"/>
      <c r="F32" s="19"/>
      <c r="G32" s="19"/>
      <c r="H32" s="15"/>
      <c r="I32" s="16"/>
      <c r="J32" s="20"/>
    </row>
    <row r="33" spans="2:10" x14ac:dyDescent="0.25">
      <c r="B33" s="1" t="s">
        <v>64</v>
      </c>
      <c r="C33" s="1" t="s">
        <v>69</v>
      </c>
      <c r="D33" s="4">
        <v>41</v>
      </c>
      <c r="E33" s="11">
        <f>D33/$D$45</f>
        <v>0.1056701030927835</v>
      </c>
      <c r="F33" s="17">
        <v>1</v>
      </c>
      <c r="G33" s="17">
        <v>1</v>
      </c>
      <c r="H33" s="18">
        <f>MIN(F33,G33)</f>
        <v>1</v>
      </c>
      <c r="I33" s="17">
        <v>0</v>
      </c>
      <c r="J33" s="21">
        <f>IF(I33=0,0,MAX(H33:I33))</f>
        <v>0</v>
      </c>
    </row>
    <row r="34" spans="2:10" ht="60" x14ac:dyDescent="0.25">
      <c r="C34" s="3" t="s">
        <v>70</v>
      </c>
      <c r="F34" s="19" t="s">
        <v>76</v>
      </c>
      <c r="G34" s="19" t="s">
        <v>76</v>
      </c>
      <c r="H34" s="15" t="s">
        <v>78</v>
      </c>
      <c r="I34" s="16" t="s">
        <v>82</v>
      </c>
      <c r="J34" s="20"/>
    </row>
    <row r="35" spans="2:10" x14ac:dyDescent="0.25">
      <c r="C35" s="3"/>
      <c r="F35" s="19"/>
      <c r="G35" s="19"/>
      <c r="H35" s="15"/>
      <c r="I35" s="16"/>
      <c r="J35" s="20"/>
    </row>
    <row r="36" spans="2:10" x14ac:dyDescent="0.25">
      <c r="B36" s="1" t="s">
        <v>65</v>
      </c>
      <c r="C36" s="1" t="s">
        <v>69</v>
      </c>
      <c r="D36" s="4">
        <v>41</v>
      </c>
      <c r="E36" s="11">
        <f>D36/$D$45</f>
        <v>0.1056701030927835</v>
      </c>
      <c r="F36" s="17">
        <v>1</v>
      </c>
      <c r="G36" s="17">
        <v>1</v>
      </c>
      <c r="H36" s="18">
        <f>MIN(F36,G36)</f>
        <v>1</v>
      </c>
      <c r="I36" s="17">
        <v>0</v>
      </c>
      <c r="J36" s="21">
        <f>IF(I36=0,0,MAX(H36:I36))</f>
        <v>0</v>
      </c>
    </row>
    <row r="37" spans="2:10" ht="60" x14ac:dyDescent="0.25">
      <c r="C37" s="3" t="s">
        <v>70</v>
      </c>
      <c r="F37" s="19" t="s">
        <v>76</v>
      </c>
      <c r="G37" s="19" t="s">
        <v>76</v>
      </c>
      <c r="H37" s="15" t="s">
        <v>78</v>
      </c>
      <c r="I37" s="16" t="s">
        <v>82</v>
      </c>
      <c r="J37" s="20"/>
    </row>
    <row r="38" spans="2:10" x14ac:dyDescent="0.25">
      <c r="C38" s="3"/>
      <c r="F38" s="19"/>
      <c r="G38" s="19"/>
      <c r="H38" s="15"/>
      <c r="I38" s="16"/>
      <c r="J38" s="20"/>
    </row>
    <row r="39" spans="2:10" x14ac:dyDescent="0.25">
      <c r="B39" s="1" t="s">
        <v>66</v>
      </c>
      <c r="C39" s="1" t="s">
        <v>69</v>
      </c>
      <c r="D39" s="4">
        <v>41</v>
      </c>
      <c r="E39" s="11">
        <f>D39/$D$45</f>
        <v>0.1056701030927835</v>
      </c>
      <c r="F39" s="17">
        <v>1</v>
      </c>
      <c r="G39" s="17">
        <v>1</v>
      </c>
      <c r="H39" s="18">
        <f>MIN(F39,G39)</f>
        <v>1</v>
      </c>
      <c r="I39" s="17">
        <v>0</v>
      </c>
      <c r="J39" s="21">
        <f>IF(I39=0,0,MAX(H39:I39))</f>
        <v>0</v>
      </c>
    </row>
    <row r="40" spans="2:10" ht="60" x14ac:dyDescent="0.25">
      <c r="C40" s="3" t="s">
        <v>70</v>
      </c>
      <c r="F40" s="19" t="s">
        <v>76</v>
      </c>
      <c r="G40" s="19" t="s">
        <v>76</v>
      </c>
      <c r="H40" s="15" t="s">
        <v>78</v>
      </c>
      <c r="I40" s="16" t="s">
        <v>82</v>
      </c>
      <c r="J40" s="20"/>
    </row>
    <row r="41" spans="2:10" x14ac:dyDescent="0.25">
      <c r="C41" s="3"/>
      <c r="F41" s="19"/>
      <c r="G41" s="19"/>
      <c r="H41" s="15"/>
      <c r="I41" s="16"/>
      <c r="J41" s="20"/>
    </row>
    <row r="42" spans="2:10" x14ac:dyDescent="0.25">
      <c r="B42" s="1" t="s">
        <v>67</v>
      </c>
      <c r="C42" s="1" t="s">
        <v>69</v>
      </c>
      <c r="D42" s="4">
        <v>8</v>
      </c>
      <c r="E42" s="11">
        <f>D42/$D$45</f>
        <v>2.0618556701030927E-2</v>
      </c>
      <c r="F42" s="17">
        <v>1</v>
      </c>
      <c r="G42" s="17">
        <v>1</v>
      </c>
      <c r="H42" s="18">
        <f>MIN(F42,G42)</f>
        <v>1</v>
      </c>
      <c r="I42" s="17">
        <v>0</v>
      </c>
      <c r="J42" s="21">
        <f>IF(I42=0,0,MAX(H42:I42))</f>
        <v>0</v>
      </c>
    </row>
    <row r="43" spans="2:10" ht="60" x14ac:dyDescent="0.25">
      <c r="C43" s="3" t="s">
        <v>70</v>
      </c>
      <c r="F43" s="19" t="s">
        <v>76</v>
      </c>
      <c r="G43" s="19" t="s">
        <v>76</v>
      </c>
      <c r="H43" s="15" t="s">
        <v>78</v>
      </c>
      <c r="I43" s="16" t="s">
        <v>82</v>
      </c>
      <c r="J43" s="20"/>
    </row>
    <row r="45" spans="2:10" ht="18.75" x14ac:dyDescent="0.25">
      <c r="C45" s="28" t="s">
        <v>77</v>
      </c>
      <c r="D45" s="29">
        <f>SUM(D12:D43)</f>
        <v>388</v>
      </c>
      <c r="E45" s="30">
        <f>SUM(E12:E43)</f>
        <v>0.99999999999999989</v>
      </c>
    </row>
    <row r="46" spans="2:10" ht="15.75" thickBot="1" x14ac:dyDescent="0.3">
      <c r="E46" s="5"/>
    </row>
    <row r="47" spans="2:10" ht="19.5" thickBot="1" x14ac:dyDescent="0.3">
      <c r="C47" s="10" t="s">
        <v>84</v>
      </c>
      <c r="J47" s="9">
        <f>SUMPRODUCT(E12:E43,J12:J43)</f>
        <v>0.33350515463917524</v>
      </c>
    </row>
    <row r="48" spans="2:10" x14ac:dyDescent="0.25">
      <c r="J48" s="20"/>
    </row>
    <row r="49" spans="3:10" ht="15.75" thickBot="1" x14ac:dyDescent="0.3"/>
    <row r="50" spans="3:10" ht="40.5" customHeight="1" thickBot="1" x14ac:dyDescent="0.3">
      <c r="C50" s="24" t="s">
        <v>83</v>
      </c>
      <c r="D50" s="22"/>
      <c r="E50" s="25" t="s">
        <v>85</v>
      </c>
      <c r="F50" s="22"/>
      <c r="G50" s="22"/>
      <c r="H50" s="22"/>
      <c r="I50" s="22"/>
      <c r="J50" s="23">
        <f>1-J47</f>
        <v>0.66649484536082482</v>
      </c>
    </row>
  </sheetData>
  <mergeCells count="7">
    <mergeCell ref="J9:J10"/>
    <mergeCell ref="B8:C8"/>
    <mergeCell ref="F8:H8"/>
    <mergeCell ref="I8:I10"/>
    <mergeCell ref="F9:F10"/>
    <mergeCell ref="G9:G10"/>
    <mergeCell ref="H9:H10"/>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3"/>
  <sheetViews>
    <sheetView zoomScale="70" zoomScaleNormal="70" workbookViewId="0">
      <selection activeCell="F24" sqref="F24"/>
    </sheetView>
  </sheetViews>
  <sheetFormatPr defaultRowHeight="15" x14ac:dyDescent="0.25"/>
  <cols>
    <col min="1" max="1" width="1.7109375" style="1" customWidth="1"/>
    <col min="2" max="2" width="8.140625" style="1" customWidth="1"/>
    <col min="3" max="3" width="52.42578125" style="1" customWidth="1"/>
    <col min="4" max="5" width="9.140625" style="4"/>
    <col min="6" max="6" width="17.42578125" style="1" customWidth="1"/>
    <col min="7" max="7" width="16" style="1" customWidth="1"/>
    <col min="8" max="8" width="17" style="1" customWidth="1"/>
    <col min="9" max="9" width="16" style="1" customWidth="1"/>
    <col min="10" max="10" width="16.42578125" style="1" bestFit="1" customWidth="1"/>
    <col min="11" max="16384" width="9.140625" style="1"/>
  </cols>
  <sheetData>
    <row r="1" spans="2:10" x14ac:dyDescent="0.25">
      <c r="C1" s="1" t="s">
        <v>22</v>
      </c>
    </row>
    <row r="2" spans="2:10" x14ac:dyDescent="0.25">
      <c r="C2" s="1" t="s">
        <v>24</v>
      </c>
    </row>
    <row r="3" spans="2:10" x14ac:dyDescent="0.25">
      <c r="F3" s="38" t="s">
        <v>18</v>
      </c>
      <c r="G3" s="38"/>
      <c r="H3" s="38"/>
    </row>
    <row r="4" spans="2:10" ht="15" customHeight="1" x14ac:dyDescent="0.25">
      <c r="F4" s="39" t="s">
        <v>19</v>
      </c>
      <c r="G4" s="39" t="s">
        <v>20</v>
      </c>
      <c r="H4" s="39" t="s">
        <v>17</v>
      </c>
      <c r="I4" s="39" t="s">
        <v>21</v>
      </c>
      <c r="J4" s="31" t="s">
        <v>14</v>
      </c>
    </row>
    <row r="5" spans="2:10" ht="69.75" customHeight="1" x14ac:dyDescent="0.25">
      <c r="B5" s="1" t="s">
        <v>0</v>
      </c>
      <c r="C5" s="1" t="s">
        <v>6</v>
      </c>
      <c r="D5" s="7" t="s">
        <v>2</v>
      </c>
      <c r="E5" s="7" t="s">
        <v>23</v>
      </c>
      <c r="F5" s="39"/>
      <c r="G5" s="39"/>
      <c r="H5" s="39"/>
      <c r="I5" s="39"/>
      <c r="J5" s="31"/>
    </row>
    <row r="6" spans="2:10" ht="32.25" customHeight="1" x14ac:dyDescent="0.25">
      <c r="F6" s="5" t="s">
        <v>13</v>
      </c>
      <c r="G6" s="5" t="s">
        <v>13</v>
      </c>
      <c r="H6" s="5" t="s">
        <v>13</v>
      </c>
      <c r="I6" s="5" t="s">
        <v>13</v>
      </c>
      <c r="J6" s="5" t="s">
        <v>13</v>
      </c>
    </row>
    <row r="7" spans="2:10" x14ac:dyDescent="0.25">
      <c r="B7" s="1" t="s">
        <v>1</v>
      </c>
      <c r="D7" s="4">
        <v>23</v>
      </c>
      <c r="E7" s="5">
        <f>D7/$D$22</f>
        <v>0.1619718309859155</v>
      </c>
      <c r="F7" s="6">
        <v>1</v>
      </c>
      <c r="G7" s="6">
        <v>0.5</v>
      </c>
      <c r="H7" s="5">
        <f>MIN(F7,G7)</f>
        <v>0.5</v>
      </c>
      <c r="I7" s="6">
        <v>0.8</v>
      </c>
      <c r="J7" s="8">
        <f>MAX(H7:I7)</f>
        <v>0.8</v>
      </c>
    </row>
    <row r="8" spans="2:10" ht="75" x14ac:dyDescent="0.25">
      <c r="C8" s="3" t="s">
        <v>9</v>
      </c>
    </row>
    <row r="9" spans="2:10" x14ac:dyDescent="0.25">
      <c r="C9" s="2"/>
    </row>
    <row r="10" spans="2:10" x14ac:dyDescent="0.25">
      <c r="B10" t="s">
        <v>3</v>
      </c>
      <c r="D10" s="4">
        <v>34</v>
      </c>
      <c r="E10" s="5">
        <f>D10/$D$22</f>
        <v>0.23943661971830985</v>
      </c>
      <c r="F10" s="6">
        <v>1</v>
      </c>
      <c r="G10" s="6">
        <v>0.7</v>
      </c>
      <c r="H10" s="5">
        <f>MIN(F10,G10)</f>
        <v>0.7</v>
      </c>
      <c r="I10" s="6">
        <v>0.5</v>
      </c>
      <c r="J10" s="8">
        <f>MAX(H10:I10)</f>
        <v>0.7</v>
      </c>
    </row>
    <row r="11" spans="2:10" ht="105" x14ac:dyDescent="0.25">
      <c r="C11" s="3" t="s">
        <v>10</v>
      </c>
    </row>
    <row r="13" spans="2:10" x14ac:dyDescent="0.25">
      <c r="B13" s="1" t="s">
        <v>4</v>
      </c>
      <c r="D13" s="4">
        <v>36</v>
      </c>
      <c r="E13" s="5">
        <f>D13/$D$22</f>
        <v>0.25352112676056338</v>
      </c>
      <c r="F13" s="6">
        <v>1</v>
      </c>
      <c r="G13" s="6">
        <v>0.2</v>
      </c>
      <c r="H13" s="5">
        <f>MIN(F13,G13)</f>
        <v>0.2</v>
      </c>
      <c r="I13" s="6">
        <v>0.3</v>
      </c>
      <c r="J13" s="8">
        <f>MAX(H13:I13)</f>
        <v>0.3</v>
      </c>
    </row>
    <row r="14" spans="2:10" ht="90" x14ac:dyDescent="0.25">
      <c r="C14" s="3" t="s">
        <v>11</v>
      </c>
    </row>
    <row r="16" spans="2:10" x14ac:dyDescent="0.25">
      <c r="B16" s="1" t="s">
        <v>5</v>
      </c>
      <c r="D16" s="4">
        <v>41</v>
      </c>
      <c r="E16" s="5">
        <f>D16/$D$22</f>
        <v>0.28873239436619719</v>
      </c>
      <c r="F16" s="6">
        <v>1</v>
      </c>
      <c r="G16" s="6">
        <v>0.2</v>
      </c>
      <c r="H16" s="5">
        <f>MIN(F16,G16)</f>
        <v>0.2</v>
      </c>
      <c r="I16" s="6">
        <v>0.2</v>
      </c>
      <c r="J16" s="8">
        <f>MAX(H16:I16)</f>
        <v>0.2</v>
      </c>
    </row>
    <row r="17" spans="2:10" ht="60" x14ac:dyDescent="0.25">
      <c r="C17" s="2" t="s">
        <v>12</v>
      </c>
    </row>
    <row r="19" spans="2:10" x14ac:dyDescent="0.25">
      <c r="B19" s="1" t="s">
        <v>7</v>
      </c>
      <c r="D19" s="4">
        <v>8</v>
      </c>
      <c r="E19" s="5">
        <f>D19/$D$22</f>
        <v>5.6338028169014086E-2</v>
      </c>
      <c r="F19" s="6">
        <v>1</v>
      </c>
      <c r="G19" s="6">
        <v>0.2</v>
      </c>
      <c r="H19" s="5">
        <f>MIN(F19,G19)</f>
        <v>0.2</v>
      </c>
      <c r="I19" s="6">
        <v>0.6</v>
      </c>
      <c r="J19" s="8">
        <f>MAX(H19:I19)</f>
        <v>0.6</v>
      </c>
    </row>
    <row r="20" spans="2:10" ht="45" x14ac:dyDescent="0.25">
      <c r="C20" s="3" t="s">
        <v>8</v>
      </c>
    </row>
    <row r="22" spans="2:10" ht="15.75" thickBot="1" x14ac:dyDescent="0.3">
      <c r="C22" s="1" t="s">
        <v>15</v>
      </c>
      <c r="D22" s="4">
        <f>SUM(D7:D20)</f>
        <v>142</v>
      </c>
      <c r="E22" s="5">
        <f>SUM(E7:E20)</f>
        <v>1</v>
      </c>
    </row>
    <row r="23" spans="2:10" ht="19.5" thickBot="1" x14ac:dyDescent="0.3">
      <c r="C23" s="10" t="s">
        <v>16</v>
      </c>
      <c r="J23" s="9">
        <f>SUMPRODUCT(E7:E20,J7:J20)</f>
        <v>0.46478873239436619</v>
      </c>
    </row>
  </sheetData>
  <mergeCells count="6">
    <mergeCell ref="J4:J5"/>
    <mergeCell ref="F3:H3"/>
    <mergeCell ref="F4:F5"/>
    <mergeCell ref="G4:G5"/>
    <mergeCell ref="H4:H5"/>
    <mergeCell ref="I4:I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Onnistuminen</vt:lpstr>
      <vt:lpstr>Success</vt:lpstr>
      <vt:lpstr>vanhaSheet1</vt:lpstr>
    </vt:vector>
  </TitlesOfParts>
  <Company>Business Finland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Jeskanen Pekka</dc:creator>
  <cp:lastModifiedBy>Susanna Nummi</cp:lastModifiedBy>
  <dcterms:created xsi:type="dcterms:W3CDTF">2021-02-23T08:36:36Z</dcterms:created>
  <dcterms:modified xsi:type="dcterms:W3CDTF">2023-11-14T07:50:12Z</dcterms:modified>
</cp:coreProperties>
</file>